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home\TMCCAULL\My Documents\"/>
    </mc:Choice>
  </mc:AlternateContent>
  <bookViews>
    <workbookView xWindow="0" yWindow="0" windowWidth="25125" windowHeight="11850"/>
  </bookViews>
  <sheets>
    <sheet name="2019 PI"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D12" i="1"/>
  <c r="D11" i="1"/>
  <c r="D10" i="1"/>
  <c r="D13" i="1"/>
  <c r="G10" i="1" l="1"/>
  <c r="F5" i="1" l="1"/>
  <c r="G5" i="1" s="1"/>
  <c r="F6" i="1"/>
  <c r="G6" i="1" s="1"/>
  <c r="F7" i="1"/>
  <c r="G7" i="1" s="1"/>
  <c r="F8" i="1"/>
  <c r="G8" i="1" s="1"/>
  <c r="H15" i="1"/>
  <c r="H19" i="1" s="1"/>
  <c r="F17" i="1"/>
  <c r="G17" i="1"/>
  <c r="F18" i="1"/>
  <c r="G18" i="1"/>
  <c r="G19" i="1" l="1"/>
  <c r="G15" i="1" l="1"/>
</calcChain>
</file>

<file path=xl/sharedStrings.xml><?xml version="1.0" encoding="utf-8"?>
<sst xmlns="http://schemas.openxmlformats.org/spreadsheetml/2006/main" count="33" uniqueCount="30">
  <si>
    <t>Total Estimated Score</t>
  </si>
  <si>
    <t>Verify Opioid Treatment Agreement</t>
  </si>
  <si>
    <t>Query of PDMP</t>
  </si>
  <si>
    <t>Available Bonus Points</t>
  </si>
  <si>
    <t>Total</t>
  </si>
  <si>
    <t xml:space="preserve">Syndromic Surveillance </t>
  </si>
  <si>
    <t>No</t>
  </si>
  <si>
    <t>Public Health Registry</t>
  </si>
  <si>
    <t>Immunization Registry</t>
  </si>
  <si>
    <t>Electronic Case Reporting</t>
  </si>
  <si>
    <t>Clinical Data Registry</t>
  </si>
  <si>
    <t>Registry Reporting</t>
  </si>
  <si>
    <t>Sending Health Information</t>
  </si>
  <si>
    <t>Receiving and Incorporating Health Information</t>
  </si>
  <si>
    <t>Health Information Exchange: Support Electronic Referral Loops</t>
  </si>
  <si>
    <t>Provide Patient Access</t>
  </si>
  <si>
    <t>Electronic Prescribing</t>
  </si>
  <si>
    <t>Yes</t>
  </si>
  <si>
    <t>Security Risk Analysis</t>
  </si>
  <si>
    <t>Required</t>
  </si>
  <si>
    <t>Available              Points</t>
  </si>
  <si>
    <t>Points           Earned</t>
  </si>
  <si>
    <t>%</t>
  </si>
  <si>
    <t>Denominator</t>
  </si>
  <si>
    <t>Numerator</t>
  </si>
  <si>
    <t>Yes/No</t>
  </si>
  <si>
    <r>
      <t xml:space="preserve">Measure                                              </t>
    </r>
    <r>
      <rPr>
        <b/>
        <sz val="10"/>
        <color theme="1"/>
        <rFont val="Calibri"/>
        <family val="2"/>
        <scheme val="minor"/>
      </rPr>
      <t>(click on cell for description)</t>
    </r>
  </si>
  <si>
    <t>2019 Promoting Interoperability Performance Calculator</t>
  </si>
  <si>
    <t>Exclusion</t>
  </si>
  <si>
    <t>Required - Must Pick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</si>
</sst>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i/>
      <sz val="14"/>
      <color theme="1"/>
      <name val="Calibri"/>
      <family val="2"/>
      <scheme val="minor"/>
    </font>
    <font>
      <b/>
      <sz val="10"/>
      <color theme="1"/>
      <name val="Calibri"/>
      <family val="2"/>
      <scheme val="minor"/>
    </font>
    <font>
      <b/>
      <sz val="16"/>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lightUp">
        <bgColor theme="0" tint="-4.9989318521683403E-2"/>
      </patternFill>
    </fill>
    <fill>
      <patternFill patternType="solid">
        <fgColor theme="0" tint="-0.14999847407452621"/>
        <bgColor indexed="64"/>
      </patternFill>
    </fill>
    <fill>
      <patternFill patternType="solid">
        <fgColor rgb="FFD9D9D9"/>
        <bgColor indexed="64"/>
      </patternFill>
    </fill>
    <fill>
      <patternFill patternType="solid">
        <fgColor rgb="FFA6A6A6"/>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3" fillId="0" borderId="1" xfId="0" applyFont="1" applyBorder="1" applyAlignment="1" applyProtection="1">
      <alignment horizontal="center" vertical="center"/>
    </xf>
    <xf numFmtId="1" fontId="3" fillId="0" borderId="1" xfId="0" applyNumberFormat="1" applyFont="1" applyFill="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pplyProtection="1">
      <alignment horizontal="center" vertical="center"/>
    </xf>
    <xf numFmtId="1" fontId="0" fillId="0" borderId="1" xfId="1" applyNumberFormat="1" applyFont="1" applyBorder="1" applyAlignment="1" applyProtection="1">
      <alignment horizontal="center" vertical="center"/>
    </xf>
    <xf numFmtId="0" fontId="0" fillId="3" borderId="5" xfId="0" applyFill="1" applyBorder="1" applyAlignment="1" applyProtection="1">
      <alignment horizontal="center" vertical="center"/>
      <protection locked="0"/>
    </xf>
    <xf numFmtId="0" fontId="0" fillId="0" borderId="1" xfId="0" applyBorder="1" applyAlignment="1" applyProtection="1">
      <alignment horizontal="center" vertical="center"/>
    </xf>
    <xf numFmtId="1" fontId="0" fillId="0" borderId="0" xfId="0" applyNumberFormat="1"/>
    <xf numFmtId="1" fontId="0" fillId="0" borderId="7" xfId="0" applyNumberFormat="1" applyBorder="1" applyAlignment="1" applyProtection="1">
      <alignment horizontal="center" vertical="center"/>
    </xf>
    <xf numFmtId="0" fontId="0" fillId="3" borderId="1" xfId="0" applyFill="1" applyBorder="1" applyAlignment="1" applyProtection="1">
      <alignment horizontal="center" vertical="center"/>
      <protection locked="0"/>
    </xf>
    <xf numFmtId="0" fontId="2" fillId="0" borderId="2" xfId="0" applyFont="1" applyBorder="1" applyAlignment="1" applyProtection="1">
      <alignment horizontal="right" vertical="center" wrapText="1"/>
    </xf>
    <xf numFmtId="1" fontId="0" fillId="0" borderId="5" xfId="0" applyNumberFormat="1" applyBorder="1" applyAlignment="1" applyProtection="1">
      <alignment horizontal="center" vertical="center"/>
    </xf>
    <xf numFmtId="0" fontId="2" fillId="0" borderId="1" xfId="0" applyFont="1" applyBorder="1" applyAlignment="1" applyProtection="1">
      <alignment horizontal="right" vertical="center" wrapText="1"/>
    </xf>
    <xf numFmtId="0" fontId="2" fillId="0" borderId="6" xfId="0" applyFont="1" applyBorder="1" applyAlignment="1" applyProtection="1">
      <alignment vertical="center" wrapText="1"/>
    </xf>
    <xf numFmtId="0" fontId="2" fillId="0" borderId="7" xfId="0" applyFont="1" applyBorder="1" applyAlignment="1" applyProtection="1">
      <alignment vertical="center" wrapText="1"/>
    </xf>
    <xf numFmtId="2" fontId="0" fillId="3" borderId="1" xfId="1" applyNumberFormat="1" applyFont="1" applyFill="1" applyBorder="1" applyAlignment="1" applyProtection="1">
      <alignment horizontal="center" vertical="center"/>
      <protection locked="0"/>
    </xf>
    <xf numFmtId="0" fontId="3" fillId="5" borderId="1" xfId="0" applyFont="1" applyFill="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6" xfId="0" applyBorder="1" applyAlignment="1" applyProtection="1">
      <alignment horizontal="center" vertical="center"/>
    </xf>
    <xf numFmtId="0" fontId="2" fillId="5" borderId="4" xfId="0" applyFont="1" applyFill="1" applyBorder="1" applyAlignment="1" applyProtection="1">
      <alignment horizontal="left" wrapText="1"/>
    </xf>
    <xf numFmtId="0" fontId="2" fillId="5" borderId="3" xfId="0" applyFont="1" applyFill="1" applyBorder="1" applyAlignment="1" applyProtection="1">
      <alignment horizontal="left" wrapText="1"/>
    </xf>
    <xf numFmtId="0" fontId="2" fillId="5" borderId="2" xfId="0" applyFont="1" applyFill="1" applyBorder="1" applyAlignment="1" applyProtection="1">
      <alignment horizontal="left" wrapText="1"/>
    </xf>
    <xf numFmtId="0" fontId="6" fillId="7" borderId="4" xfId="0" applyFont="1" applyFill="1" applyBorder="1" applyAlignment="1" applyProtection="1">
      <alignment horizontal="center" vertical="center" wrapText="1"/>
    </xf>
    <xf numFmtId="0" fontId="6" fillId="7" borderId="3" xfId="0" applyFont="1" applyFill="1" applyBorder="1" applyAlignment="1" applyProtection="1">
      <alignment horizontal="center" vertical="center" wrapText="1"/>
    </xf>
    <xf numFmtId="0" fontId="6" fillId="7" borderId="2" xfId="0" applyFont="1" applyFill="1" applyBorder="1" applyAlignment="1" applyProtection="1">
      <alignment horizontal="center" vertical="center" wrapText="1"/>
    </xf>
    <xf numFmtId="0" fontId="2" fillId="0" borderId="1" xfId="0" applyFont="1" applyBorder="1" applyAlignment="1" applyProtection="1">
      <alignment horizontal="left" vertical="center" wrapText="1"/>
    </xf>
    <xf numFmtId="1" fontId="0" fillId="0" borderId="6" xfId="0" applyNumberFormat="1" applyBorder="1" applyAlignment="1" applyProtection="1">
      <alignment horizontal="center" vertical="center"/>
    </xf>
    <xf numFmtId="1" fontId="0" fillId="0" borderId="7" xfId="0" applyNumberFormat="1" applyBorder="1" applyAlignment="1" applyProtection="1">
      <alignment horizontal="center" vertical="center"/>
    </xf>
    <xf numFmtId="0" fontId="0" fillId="0" borderId="5" xfId="0" applyBorder="1" applyAlignment="1" applyProtection="1">
      <alignment horizontal="center" vertical="center"/>
    </xf>
    <xf numFmtId="0" fontId="2" fillId="0" borderId="5" xfId="0" applyFont="1" applyBorder="1" applyAlignment="1" applyProtection="1">
      <alignment horizontal="right" vertical="center" wrapText="1"/>
    </xf>
    <xf numFmtId="1" fontId="0" fillId="0" borderId="8" xfId="1" applyNumberFormat="1" applyFont="1" applyBorder="1" applyAlignment="1" applyProtection="1">
      <alignment horizontal="center" vertical="center"/>
    </xf>
    <xf numFmtId="0" fontId="2" fillId="0" borderId="9" xfId="0" applyFont="1" applyBorder="1" applyAlignment="1" applyProtection="1">
      <alignment horizontal="right" vertical="center" wrapText="1"/>
    </xf>
    <xf numFmtId="0" fontId="2" fillId="5" borderId="11" xfId="0" applyFont="1" applyFill="1" applyBorder="1" applyAlignment="1" applyProtection="1">
      <alignment horizontal="left" vertical="center" wrapText="1"/>
    </xf>
    <xf numFmtId="0" fontId="2" fillId="5" borderId="10" xfId="0" applyFont="1" applyFill="1" applyBorder="1" applyAlignment="1" applyProtection="1">
      <alignment horizontal="left" vertical="center" wrapText="1"/>
    </xf>
    <xf numFmtId="0" fontId="2" fillId="5" borderId="9" xfId="0" applyFont="1" applyFill="1" applyBorder="1" applyAlignment="1" applyProtection="1">
      <alignment horizontal="left" vertical="center" wrapText="1"/>
    </xf>
    <xf numFmtId="0" fontId="2" fillId="5" borderId="12" xfId="0" applyFont="1" applyFill="1" applyBorder="1" applyAlignment="1" applyProtection="1">
      <alignment horizontal="left" vertical="center" wrapText="1"/>
    </xf>
    <xf numFmtId="0" fontId="2" fillId="5" borderId="13" xfId="0" applyFont="1" applyFill="1" applyBorder="1" applyAlignment="1" applyProtection="1">
      <alignment horizontal="left" vertical="center" wrapText="1"/>
    </xf>
    <xf numFmtId="0" fontId="2" fillId="5" borderId="14" xfId="0" applyFont="1" applyFill="1" applyBorder="1" applyAlignment="1" applyProtection="1">
      <alignment horizontal="left" vertical="center" wrapText="1"/>
    </xf>
    <xf numFmtId="0" fontId="0" fillId="0" borderId="0" xfId="0" applyAlignment="1">
      <alignment vertical="center"/>
    </xf>
    <xf numFmtId="0" fontId="0" fillId="4" borderId="0" xfId="0" applyFill="1" applyBorder="1" applyAlignment="1" applyProtection="1">
      <alignment horizontal="center" vertical="center"/>
    </xf>
    <xf numFmtId="1" fontId="0" fillId="4" borderId="0" xfId="0" applyNumberFormat="1" applyFill="1" applyBorder="1" applyAlignment="1" applyProtection="1">
      <alignment horizontal="center" vertical="center"/>
    </xf>
    <xf numFmtId="0" fontId="0" fillId="4" borderId="8" xfId="0" applyFill="1" applyBorder="1" applyAlignment="1" applyProtection="1">
      <alignment horizontal="center" vertical="center"/>
    </xf>
    <xf numFmtId="0" fontId="0" fillId="3" borderId="7" xfId="0" applyFill="1" applyBorder="1" applyAlignment="1" applyProtection="1">
      <alignment horizontal="center" vertical="center"/>
      <protection locked="0"/>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6"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xf>
    <xf numFmtId="1" fontId="2" fillId="5" borderId="1" xfId="1" applyNumberFormat="1" applyFont="1" applyFill="1" applyBorder="1" applyAlignment="1" applyProtection="1">
      <alignment horizontal="center" vertical="center"/>
    </xf>
    <xf numFmtId="2" fontId="2" fillId="5" borderId="1" xfId="0" applyNumberFormat="1"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2" fontId="4" fillId="2" borderId="4" xfId="1" applyNumberFormat="1" applyFont="1" applyFill="1" applyBorder="1" applyAlignment="1" applyProtection="1">
      <alignment horizontal="right" vertical="center"/>
    </xf>
    <xf numFmtId="2" fontId="4" fillId="2" borderId="3" xfId="1" applyNumberFormat="1" applyFont="1" applyFill="1" applyBorder="1" applyAlignment="1" applyProtection="1">
      <alignment horizontal="right" vertical="center"/>
    </xf>
    <xf numFmtId="2" fontId="4" fillId="2" borderId="2" xfId="1" applyNumberFormat="1" applyFont="1" applyFill="1" applyBorder="1" applyAlignment="1" applyProtection="1">
      <alignment horizontal="right" vertical="center"/>
    </xf>
    <xf numFmtId="2" fontId="2" fillId="2" borderId="4" xfId="1" applyNumberFormat="1" applyFont="1" applyFill="1" applyBorder="1" applyAlignment="1" applyProtection="1">
      <alignment horizontal="right" vertical="center"/>
    </xf>
    <xf numFmtId="2" fontId="2" fillId="2" borderId="3" xfId="1" applyNumberFormat="1" applyFont="1" applyFill="1" applyBorder="1" applyAlignment="1" applyProtection="1">
      <alignment horizontal="right" vertical="center"/>
    </xf>
    <xf numFmtId="2" fontId="2" fillId="2" borderId="2" xfId="1" applyNumberFormat="1" applyFont="1" applyFill="1" applyBorder="1" applyAlignment="1" applyProtection="1">
      <alignment horizontal="right" vertical="center"/>
    </xf>
    <xf numFmtId="0" fontId="0" fillId="0" borderId="1" xfId="0" applyFill="1" applyBorder="1" applyAlignment="1" applyProtection="1">
      <alignment horizontal="center" vertical="center"/>
      <protection locked="0"/>
    </xf>
  </cellXfs>
  <cellStyles count="2">
    <cellStyle name="Normal" xfId="0" builtinId="0"/>
    <cellStyle name="Percent" xfId="1" builtinId="5"/>
  </cellStyles>
  <dxfs count="16">
    <dxf>
      <fill>
        <patternFill>
          <bgColor rgb="FF00B050"/>
        </patternFill>
      </fill>
    </dxf>
    <dxf>
      <fill>
        <patternFill>
          <bgColor theme="9" tint="0.39994506668294322"/>
        </patternFill>
      </fill>
    </dxf>
    <dxf>
      <fill>
        <patternFill>
          <bgColor rgb="FFFFFF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workbookViewId="0">
      <selection activeCell="G6" sqref="G6"/>
    </sheetView>
  </sheetViews>
  <sheetFormatPr defaultRowHeight="15" x14ac:dyDescent="0.25"/>
  <cols>
    <col min="1" max="1" width="24.42578125" customWidth="1"/>
    <col min="2" max="2" width="25.5703125" customWidth="1"/>
    <col min="3" max="3" width="9.7109375" customWidth="1"/>
    <col min="4" max="4" width="10.7109375" customWidth="1"/>
    <col min="5" max="5" width="12.7109375" customWidth="1"/>
    <col min="6" max="8" width="9.7109375" customWidth="1"/>
    <col min="11" max="11" width="6.140625" bestFit="1" customWidth="1"/>
  </cols>
  <sheetData>
    <row r="1" spans="1:9" ht="31.5" customHeight="1" thickBot="1" x14ac:dyDescent="0.3">
      <c r="A1" s="24" t="s">
        <v>27</v>
      </c>
      <c r="B1" s="25"/>
      <c r="C1" s="25"/>
      <c r="D1" s="25"/>
      <c r="E1" s="25"/>
      <c r="F1" s="25"/>
      <c r="G1" s="25"/>
      <c r="H1" s="26"/>
    </row>
    <row r="2" spans="1:9" ht="31.5" customHeight="1" thickBot="1" x14ac:dyDescent="0.3">
      <c r="A2" s="17" t="s">
        <v>26</v>
      </c>
      <c r="B2" s="17"/>
      <c r="C2" s="47" t="s">
        <v>25</v>
      </c>
      <c r="D2" s="48" t="s">
        <v>24</v>
      </c>
      <c r="E2" s="48" t="s">
        <v>23</v>
      </c>
      <c r="F2" s="49" t="s">
        <v>22</v>
      </c>
      <c r="G2" s="50" t="s">
        <v>21</v>
      </c>
      <c r="H2" s="51" t="s">
        <v>20</v>
      </c>
    </row>
    <row r="3" spans="1:9" ht="15.75" thickBot="1" x14ac:dyDescent="0.3">
      <c r="A3" s="34" t="s">
        <v>19</v>
      </c>
      <c r="B3" s="35"/>
      <c r="C3" s="35"/>
      <c r="D3" s="35"/>
      <c r="E3" s="35"/>
      <c r="F3" s="35"/>
      <c r="G3" s="35"/>
      <c r="H3" s="36"/>
    </row>
    <row r="4" spans="1:9" ht="31.5" customHeight="1" thickBot="1" x14ac:dyDescent="0.3">
      <c r="A4" s="15" t="s">
        <v>18</v>
      </c>
      <c r="B4" s="41"/>
      <c r="C4" s="16" t="s">
        <v>17</v>
      </c>
      <c r="D4" s="41"/>
      <c r="E4" s="41"/>
      <c r="F4" s="42"/>
      <c r="G4" s="41"/>
      <c r="H4" s="43"/>
      <c r="I4" s="40"/>
    </row>
    <row r="5" spans="1:9" ht="31.5" customHeight="1" thickBot="1" x14ac:dyDescent="0.3">
      <c r="A5" s="15" t="s">
        <v>16</v>
      </c>
      <c r="B5" s="41"/>
      <c r="C5" s="41"/>
      <c r="D5" s="10">
        <v>0</v>
      </c>
      <c r="E5" s="10">
        <v>1</v>
      </c>
      <c r="F5" s="5">
        <f>SUM(D5/E5*100,0)</f>
        <v>0</v>
      </c>
      <c r="G5" s="4">
        <f>IF(F5&gt;=90.5,10,IF(F5&gt;=80.5,9,IF(F5&gt;=70.5,8,IF(F5&gt;=60.5,7,IF(F5&gt;=50.5,6,IF(F5&gt;=40.5,5,IF(F5&gt;=30.5,4,IF(F5&gt;=20.5,3,IF(F5&gt;=10.5,2,IF(F5&gt;0,1,IF(F5=0,0)))))))))))</f>
        <v>0</v>
      </c>
      <c r="H5" s="7">
        <v>10</v>
      </c>
      <c r="I5" s="40"/>
    </row>
    <row r="6" spans="1:9" ht="31.5" customHeight="1" thickBot="1" x14ac:dyDescent="0.3">
      <c r="A6" s="14" t="s">
        <v>15</v>
      </c>
      <c r="B6" s="41"/>
      <c r="C6" s="41"/>
      <c r="D6" s="10">
        <v>0</v>
      </c>
      <c r="E6" s="10">
        <v>1</v>
      </c>
      <c r="F6" s="5">
        <f>ROUND(D6/E6*100,8)</f>
        <v>0</v>
      </c>
      <c r="G6" s="4">
        <f>IF(F6&gt;=90.5,10,IF(F6&gt;=80.5,9,IF(F6&gt;=70.5,8,IF(F6&gt;=60.5,7,IF(F6&gt;=50.5,6,IF(F6&gt;=40.5,5,IF(F6&gt;=30.5,4,IF(F6&gt;=20.5,3,IF(F6&gt;=10.5,2,IF(F6&gt;0,1,IF(F6=0,0)))))))))))*4</f>
        <v>0</v>
      </c>
      <c r="H6" s="7">
        <v>40</v>
      </c>
      <c r="I6" s="40"/>
    </row>
    <row r="7" spans="1:9" ht="31.5" customHeight="1" thickBot="1" x14ac:dyDescent="0.3">
      <c r="A7" s="27" t="s">
        <v>14</v>
      </c>
      <c r="B7" s="13" t="s">
        <v>13</v>
      </c>
      <c r="C7" s="41"/>
      <c r="D7" s="6">
        <v>0</v>
      </c>
      <c r="E7" s="6">
        <v>1</v>
      </c>
      <c r="F7" s="5">
        <f>ROUND((D7/E7)*100,8)</f>
        <v>0</v>
      </c>
      <c r="G7" s="4">
        <f>IF(F7&gt;=90.5,10,IF(F7&gt;=80.5,9,IF(F7&gt;=70.5,8,IF(F7&gt;=60.5,7,IF(F7&gt;=50.5,6,IF(F7&gt;=40.5,5,IF(F7&gt;=30.5,4,IF(F7&gt;=20.5,3,IF(F7&gt;=10.5,2,IF(F7&gt;0,1,IF(F7=0,0)))))))))))*2</f>
        <v>0</v>
      </c>
      <c r="H7" s="7">
        <v>20</v>
      </c>
      <c r="I7" s="40"/>
    </row>
    <row r="8" spans="1:9" ht="31.5" customHeight="1" thickBot="1" x14ac:dyDescent="0.3">
      <c r="A8" s="18"/>
      <c r="B8" s="31" t="s">
        <v>12</v>
      </c>
      <c r="C8" s="41"/>
      <c r="D8" s="6">
        <v>0</v>
      </c>
      <c r="E8" s="6">
        <v>1</v>
      </c>
      <c r="F8" s="32">
        <f>ROUND((D8/E8)*100,8)</f>
        <v>0</v>
      </c>
      <c r="G8" s="12">
        <f>IF(F8&gt;=90.5,10,IF(F8&gt;=80.5,9,IF(F8&gt;=70.5,8,IF(F8&gt;=60.5,7,IF(F8&gt;=50.5,6,IF(F8&gt;=40.5,5,IF(F8&gt;=30.5,4,IF(F8&gt;=20.5,3,IF(F8&gt;=10.5,2,IF(F8&gt;0,1,IF(F8=0,0)))))))))))*2</f>
        <v>0</v>
      </c>
      <c r="H8" s="30">
        <v>20</v>
      </c>
      <c r="I8" s="40"/>
    </row>
    <row r="9" spans="1:9" s="40" customFormat="1" ht="15.75" thickBot="1" x14ac:dyDescent="0.3">
      <c r="A9" s="37" t="s">
        <v>29</v>
      </c>
      <c r="B9" s="38"/>
      <c r="C9" s="38"/>
      <c r="D9" s="38"/>
      <c r="E9" s="38"/>
      <c r="F9" s="38"/>
      <c r="G9" s="38"/>
      <c r="H9" s="39"/>
    </row>
    <row r="10" spans="1:9" ht="31.5" customHeight="1" thickBot="1" x14ac:dyDescent="0.3">
      <c r="A10" s="19" t="s">
        <v>11</v>
      </c>
      <c r="B10" s="33" t="s">
        <v>10</v>
      </c>
      <c r="C10" s="44" t="s">
        <v>6</v>
      </c>
      <c r="D10" s="9">
        <f>IF(OR(C10="yes",C10="Exclusion"),5,0)</f>
        <v>0</v>
      </c>
      <c r="E10" s="42"/>
      <c r="F10" s="42"/>
      <c r="G10" s="28">
        <f>MIN(10,SUM(D10,D11,D12,D13,D14))</f>
        <v>5</v>
      </c>
      <c r="H10" s="28">
        <v>10</v>
      </c>
    </row>
    <row r="11" spans="1:9" ht="31.5" customHeight="1" thickBot="1" x14ac:dyDescent="0.3">
      <c r="A11" s="19"/>
      <c r="B11" s="11" t="s">
        <v>9</v>
      </c>
      <c r="C11" s="10" t="s">
        <v>6</v>
      </c>
      <c r="D11" s="4">
        <f>IF(OR(C11="yes",C11="Exclusion"),5,0)</f>
        <v>0</v>
      </c>
      <c r="E11" s="42"/>
      <c r="F11" s="42"/>
      <c r="G11" s="28"/>
      <c r="H11" s="20"/>
    </row>
    <row r="12" spans="1:9" ht="31.5" customHeight="1" thickBot="1" x14ac:dyDescent="0.3">
      <c r="A12" s="19"/>
      <c r="B12" s="11" t="s">
        <v>8</v>
      </c>
      <c r="C12" s="10" t="s">
        <v>6</v>
      </c>
      <c r="D12" s="4">
        <f>IF(OR(C12="yes",C12="Exclusion"),5,0)</f>
        <v>0</v>
      </c>
      <c r="E12" s="42"/>
      <c r="F12" s="42"/>
      <c r="G12" s="28"/>
      <c r="H12" s="20"/>
    </row>
    <row r="13" spans="1:9" ht="31.5" customHeight="1" thickBot="1" x14ac:dyDescent="0.3">
      <c r="A13" s="19"/>
      <c r="B13" s="11" t="s">
        <v>7</v>
      </c>
      <c r="C13" s="10" t="s">
        <v>6</v>
      </c>
      <c r="D13" s="4">
        <f>IF(OR(C13="yes",C13="Exclusion"),5,0)</f>
        <v>0</v>
      </c>
      <c r="E13" s="42"/>
      <c r="F13" s="42"/>
      <c r="G13" s="28"/>
      <c r="H13" s="20"/>
    </row>
    <row r="14" spans="1:9" ht="31.5" customHeight="1" thickBot="1" x14ac:dyDescent="0.3">
      <c r="A14" s="19"/>
      <c r="B14" s="11" t="s">
        <v>5</v>
      </c>
      <c r="C14" s="58" t="s">
        <v>28</v>
      </c>
      <c r="D14" s="4">
        <f>IF(OR(C14="yes",C14="Exclusion"),5,0)</f>
        <v>5</v>
      </c>
      <c r="E14" s="41"/>
      <c r="F14" s="42"/>
      <c r="G14" s="29"/>
      <c r="H14" s="20"/>
      <c r="I14" s="8"/>
    </row>
    <row r="15" spans="1:9" ht="15.75" thickBot="1" x14ac:dyDescent="0.3">
      <c r="A15" s="55" t="s">
        <v>4</v>
      </c>
      <c r="B15" s="56"/>
      <c r="C15" s="56"/>
      <c r="D15" s="56"/>
      <c r="E15" s="56"/>
      <c r="F15" s="57"/>
      <c r="G15" s="5">
        <f>SUM(G5:G14)</f>
        <v>5</v>
      </c>
      <c r="H15" s="7">
        <f>SUM(H5:H14)</f>
        <v>100</v>
      </c>
    </row>
    <row r="16" spans="1:9" ht="15.75" thickBot="1" x14ac:dyDescent="0.3">
      <c r="A16" s="21" t="s">
        <v>3</v>
      </c>
      <c r="B16" s="22"/>
      <c r="C16" s="22"/>
      <c r="D16" s="22"/>
      <c r="E16" s="22"/>
      <c r="F16" s="22"/>
      <c r="G16" s="22"/>
      <c r="H16" s="23"/>
    </row>
    <row r="17" spans="1:8" ht="31.5" customHeight="1" thickBot="1" x14ac:dyDescent="0.3">
      <c r="A17" s="45" t="s">
        <v>2</v>
      </c>
      <c r="B17" s="41"/>
      <c r="C17" s="41"/>
      <c r="D17" s="6">
        <v>0</v>
      </c>
      <c r="E17" s="6">
        <v>1</v>
      </c>
      <c r="F17" s="5">
        <f>ROUND((D17/E17)*100,8)</f>
        <v>0</v>
      </c>
      <c r="G17" s="4">
        <f>IF(D17&gt;=1,5,0)</f>
        <v>0</v>
      </c>
      <c r="H17" s="3">
        <v>5</v>
      </c>
    </row>
    <row r="18" spans="1:8" ht="31.5" customHeight="1" thickBot="1" x14ac:dyDescent="0.3">
      <c r="A18" s="46" t="s">
        <v>1</v>
      </c>
      <c r="B18" s="41"/>
      <c r="C18" s="41"/>
      <c r="D18" s="6">
        <v>0</v>
      </c>
      <c r="E18" s="6">
        <v>1</v>
      </c>
      <c r="F18" s="5">
        <f>ROUND((D18/E18)*100,8)</f>
        <v>0</v>
      </c>
      <c r="G18" s="4">
        <f>IF(D18&gt;=1,5,0)</f>
        <v>0</v>
      </c>
      <c r="H18" s="3">
        <v>5</v>
      </c>
    </row>
    <row r="19" spans="1:8" ht="19.5" thickBot="1" x14ac:dyDescent="0.3">
      <c r="A19" s="52" t="s">
        <v>0</v>
      </c>
      <c r="B19" s="53"/>
      <c r="C19" s="53"/>
      <c r="D19" s="53"/>
      <c r="E19" s="53"/>
      <c r="F19" s="54"/>
      <c r="G19" s="2" t="str">
        <f>MIN(100,SUM(G5,G6,G7,G8,G10,G11,G12,G13,G17,G18))&amp;"/100"</f>
        <v>5/100</v>
      </c>
      <c r="H19" s="1">
        <f>SUM(H15+H17+H18)</f>
        <v>110</v>
      </c>
    </row>
  </sheetData>
  <sheetProtection algorithmName="SHA-512" hashValue="v5a2hFdej6h7qthexbllXxIu39zkBwM4+jRymKcf0a7RI/I9XP8Y7INtGJ7xTodwAQ/Mj18RnsqHhqsKe6Qyrg==" saltValue="QKvc0HOQqhMIw843RNL48A==" spinCount="100000" sheet="1"/>
  <mergeCells count="10">
    <mergeCell ref="A19:F19"/>
    <mergeCell ref="A10:A14"/>
    <mergeCell ref="H10:H14"/>
    <mergeCell ref="A16:H16"/>
    <mergeCell ref="A1:H1"/>
    <mergeCell ref="A3:H3"/>
    <mergeCell ref="A7:A8"/>
    <mergeCell ref="A15:F15"/>
    <mergeCell ref="G10:G14"/>
    <mergeCell ref="A9:H9"/>
  </mergeCells>
  <conditionalFormatting sqref="G19">
    <cfRule type="cellIs" dxfId="15" priority="1" operator="equal">
      <formula>"95/100"</formula>
    </cfRule>
    <cfRule type="cellIs" dxfId="14" priority="2" operator="equal">
      <formula>"100/100"</formula>
    </cfRule>
    <cfRule type="cellIs" dxfId="13" priority="3" operator="equal">
      <formula>"85/100"</formula>
    </cfRule>
    <cfRule type="cellIs" dxfId="12" priority="4" operator="equal">
      <formula>"75/100"</formula>
    </cfRule>
    <cfRule type="cellIs" dxfId="11" priority="5" operator="equal">
      <formula>"65/100"</formula>
    </cfRule>
    <cfRule type="cellIs" dxfId="10" priority="6" operator="equal">
      <formula>"55/100"</formula>
    </cfRule>
    <cfRule type="cellIs" dxfId="9" priority="7" operator="equal">
      <formula>"7/100"</formula>
    </cfRule>
    <cfRule type="cellIs" dxfId="8" priority="8" operator="equal">
      <formula>"9/100"</formula>
    </cfRule>
    <cfRule type="cellIs" dxfId="7" priority="9" operator="equal">
      <formula>"8/100"</formula>
    </cfRule>
    <cfRule type="cellIs" dxfId="6" priority="10" operator="equal">
      <formula>"6/100"</formula>
    </cfRule>
    <cfRule type="containsText" dxfId="5" priority="11" operator="containsText" text="5/100">
      <formula>NOT(ISERROR(SEARCH("5/100",G19)))</formula>
    </cfRule>
    <cfRule type="cellIs" dxfId="4" priority="12" operator="between">
      <formula>"0/100"</formula>
      <formula>"49/100"</formula>
    </cfRule>
    <cfRule type="cellIs" dxfId="3" priority="13" operator="between">
      <formula>"50/100"</formula>
      <formula>"69/100"</formula>
    </cfRule>
    <cfRule type="cellIs" dxfId="2" priority="14" operator="between">
      <formula>"70/100"</formula>
      <formula>"89/100"</formula>
    </cfRule>
    <cfRule type="cellIs" dxfId="1" priority="15" operator="between">
      <formula>"90/100"</formula>
      <formula>"99/100"</formula>
    </cfRule>
    <cfRule type="cellIs" dxfId="0" priority="16" operator="equal">
      <formula>"100/100"</formula>
    </cfRule>
  </conditionalFormatting>
  <dataValidations count="22">
    <dataValidation allowBlank="1" showInputMessage="1" showErrorMessage="1" promptTitle="Immunization Registry Reporting" prompt="Clinician is in active engagement with a public health agency to submit immunization data and receive immunization forecasts and histories from the public health immunization registry/immunization information system (IIS) (i.e. Immunet)" sqref="B12"/>
    <dataValidation allowBlank="1" showInputMessage="1" showErrorMessage="1" promptTitle="Clinical Data Registry" prompt="Clinician is in active engagement to submit data to a clinical data registry." sqref="B10"/>
    <dataValidation allowBlank="1" showInputMessage="1" showErrorMessage="1" promptTitle="Electronic Case Reporting" prompt="Clinician is in active engagement with a public health agency to electronically submit case reporting of reportable conditions." sqref="B11"/>
    <dataValidation allowBlank="1" showInputMessage="1" showErrorMessage="1" promptTitle="Verify Opioid Treatment Agreemen" prompt="For at least one patient for whom a Schedule II opioid was e-Prescribed, if the total duration is at least 30 days within a 6-month look-back period, the clinican identifies the existence of a signed opioid treatment agreement &amp; incorporates into the EHR" sqref="A18"/>
    <dataValidation allowBlank="1" showInputMessage="1" showErrorMessage="1" promptTitle="Query of PDMP" prompt="For at least one Schedule II opioid electronically prescribed, the clinician uses their EHR to query PDMP (Prescription Drug Monitoring Program) for prescription drug history; Maryland uses CRISP." sqref="A17"/>
    <dataValidation allowBlank="1" showInputMessage="1" showErrorMessage="1" promptTitle="Send a Summary of Care" prompt="Clinician sends a summary of care electronically when transitioning or referring any patient to another setting of care or health care provider.  Clinician must create the summary of care and electronically exchange the record using their EHR." sqref="B8"/>
    <dataValidation allowBlank="1" showInputMessage="1" showErrorMessage="1" promptTitle="Syndromic Surveillance Data" prompt="Clinican submits surveillance data to public health agencies.  State of Maryalnd is currently not accepting Syndromic Surveillance Data." sqref="B14"/>
    <dataValidation allowBlank="1" showInputMessage="1" showErrorMessage="1" promptTitle="Health Information Exchange" prompt="1) Reciving and Incorporating Health Information_x000a_2) Sending Health Information" sqref="A7:A8"/>
    <dataValidation allowBlank="1" showInputMessage="1" showErrorMessage="1" promptTitle="Request/Accept Summary of Care" prompt="For new or patients transitioned into your care (referral), the clinican conducts clinical information reconciliation for medications, medication allergies, and current problems." sqref="B7"/>
    <dataValidation allowBlank="1" showInputMessage="1" showErrorMessage="1" promptTitle="Base Score Calculation" prompt="All of the base score requirements must be met in order to receive the 50% base score._x000a__x000a_Provide Patient Access and the two Health Informatoin Exchange measures will add to the 50% base." sqref="A15:F15"/>
    <dataValidation type="list" allowBlank="1" showInputMessage="1" showErrorMessage="1" sqref="C10:C14">
      <formula1>"Yes, No, Exclusion"</formula1>
    </dataValidation>
    <dataValidation type="list" allowBlank="1" showInputMessage="1" showErrorMessage="1" sqref="C4">
      <formula1>"Yes,No"</formula1>
    </dataValidation>
    <dataValidation allowBlank="1" showInputMessage="1" showErrorMessage="1" promptTitle="Numerator" prompt="_x000a_" sqref="D2"/>
    <dataValidation allowBlank="1" showInputMessage="1" showErrorMessage="1" promptTitle="Denominator" prompt=" " sqref="E2"/>
    <dataValidation allowBlank="1" showInputMessage="1" showErrorMessage="1" promptTitle="Percentage" prompt=" " sqref="F2"/>
    <dataValidation allowBlank="1" showInputMessage="1" showErrorMessage="1" promptTitle="Points Earned" prompt=" " sqref="G2"/>
    <dataValidation allowBlank="1" showInputMessage="1" showErrorMessage="1" promptTitle="Total Possible Points" prompt=" " sqref="H2"/>
    <dataValidation allowBlank="1" showInputMessage="1" showErrorMessage="1" promptTitle="Provider to Patient Exchange" prompt="Patients are given access to their patient portal within 4 business days of their office visit to ensure they have timely access to view online, download, and transmit their information." sqref="A6"/>
    <dataValidation allowBlank="1" showInputMessage="1" showErrorMessage="1" promptTitle="Electroinc Prescribing" prompt="Generate and transmit permissible prescriptions electronically that are also queried for formulary compliance.  " sqref="A5"/>
    <dataValidation allowBlank="1" showInputMessage="1" showErrorMessage="1" promptTitle="Security Risk Analysis" prompt="Conduct or review a security risk analysis of EPHI data created by EHR, Implement updates, correct deficiencies as needed." sqref="A4"/>
    <dataValidation allowBlank="1" showInputMessage="1" showErrorMessage="1" promptTitle="Immunization Registry Reporting" prompt="Clinician is in active engagement with a public health agency to submit data to public health registries (i.e. CDC registry)" sqref="B13"/>
    <dataValidation allowBlank="1" showInputMessage="1" showErrorMessage="1" promptTitle="Registry Reporting" prompt="Practice must choose 2 of the following registries.  To get the full 10 points you must either choose &quot;Yes&quot; for two registires or a &quot;Yes&quot; and an &quot;Exclusion&quot;.  If you choose 2 exclusions, the 10 possible points will be re-weighed to Provide Patient Access" sqref="A9:H9 A10:A14"/>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2019 PI</vt:lpstr>
    </vt:vector>
  </TitlesOfParts>
  <Company>Frederick Regional Health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L. McCaulla</dc:creator>
  <cp:lastModifiedBy>Tiffany L. McCaulla</cp:lastModifiedBy>
  <dcterms:created xsi:type="dcterms:W3CDTF">2019-03-28T19:53:29Z</dcterms:created>
  <dcterms:modified xsi:type="dcterms:W3CDTF">2019-04-09T14:37:33Z</dcterms:modified>
</cp:coreProperties>
</file>